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600" windowWidth="15570" windowHeight="11445"/>
  </bookViews>
  <sheets>
    <sheet name="Лист1" sheetId="2" r:id="rId1"/>
    <sheet name="ІІ квар." sheetId="1" r:id="rId2"/>
  </sheets>
  <definedNames>
    <definedName name="_xlnm.Print_Titles" localSheetId="0">Лист1!$11:$12</definedName>
  </definedNames>
  <calcPr calcId="124519" fullCalcOnLoad="1"/>
</workbook>
</file>

<file path=xl/calcChain.xml><?xml version="1.0" encoding="utf-8"?>
<calcChain xmlns="http://schemas.openxmlformats.org/spreadsheetml/2006/main">
  <c r="D16" i="2"/>
  <c r="F26"/>
  <c r="F25"/>
  <c r="F35" i="1"/>
  <c r="F36"/>
  <c r="D29"/>
  <c r="D30"/>
  <c r="K39"/>
  <c r="K44"/>
  <c r="H39"/>
  <c r="H44"/>
  <c r="D39"/>
  <c r="D44"/>
  <c r="C39"/>
  <c r="C44"/>
  <c r="F34"/>
  <c r="F33"/>
  <c r="F32"/>
  <c r="F31"/>
  <c r="F30"/>
  <c r="F29"/>
  <c r="F28"/>
  <c r="J27"/>
  <c r="J39"/>
  <c r="F27"/>
  <c r="K26"/>
  <c r="J26"/>
  <c r="H26"/>
  <c r="D26"/>
  <c r="C26"/>
  <c r="F25"/>
  <c r="D25"/>
  <c r="F24"/>
  <c r="F23"/>
  <c r="F22"/>
  <c r="F21"/>
  <c r="F20"/>
  <c r="F19"/>
  <c r="D19"/>
  <c r="F18"/>
  <c r="D18"/>
  <c r="F17"/>
  <c r="F26"/>
  <c r="D17"/>
  <c r="F16"/>
  <c r="J15"/>
  <c r="J14"/>
  <c r="F14"/>
  <c r="J13"/>
  <c r="F13"/>
  <c r="J15" i="2"/>
  <c r="J14"/>
  <c r="J13"/>
  <c r="F27"/>
  <c r="D28"/>
  <c r="F13"/>
  <c r="F14"/>
  <c r="K41"/>
  <c r="K46"/>
  <c r="C41"/>
  <c r="F36"/>
  <c r="F35"/>
  <c r="F34"/>
  <c r="F33"/>
  <c r="F32"/>
  <c r="D41"/>
  <c r="F30"/>
  <c r="J29"/>
  <c r="J41"/>
  <c r="H41"/>
  <c r="F29"/>
  <c r="K28"/>
  <c r="H28"/>
  <c r="H46"/>
  <c r="C28"/>
  <c r="C46"/>
  <c r="F24"/>
  <c r="F23"/>
  <c r="F22"/>
  <c r="F21"/>
  <c r="F20"/>
  <c r="F19"/>
  <c r="F18"/>
  <c r="F17"/>
  <c r="F16"/>
  <c r="F31"/>
  <c r="F41"/>
  <c r="J44" i="1"/>
  <c r="F39"/>
  <c r="F44"/>
  <c r="D46" i="2"/>
  <c r="F28"/>
  <c r="F46"/>
  <c r="J28"/>
  <c r="J46"/>
</calcChain>
</file>

<file path=xl/sharedStrings.xml><?xml version="1.0" encoding="utf-8"?>
<sst xmlns="http://schemas.openxmlformats.org/spreadsheetml/2006/main" count="164" uniqueCount="86">
  <si>
    <r>
      <rPr>
        <sz val="13"/>
        <rFont val="Times New Roman"/>
      </rPr>
      <t>Додаток</t>
    </r>
  </si>
  <si>
    <r>
      <rPr>
        <sz val="13"/>
        <rFont val="Times New Roman"/>
      </rPr>
      <t>до наказу Міністерства охорони здоров'я України</t>
    </r>
  </si>
  <si>
    <r>
      <rPr>
        <u/>
        <sz val="13"/>
        <rFont val="Times New Roman"/>
      </rPr>
      <t>25.07.2017</t>
    </r>
    <r>
      <rPr>
        <sz val="13"/>
        <rFont val="Times New Roman"/>
      </rPr>
      <t xml:space="preserve"> № 848</t>
    </r>
  </si>
  <si>
    <r>
      <rPr>
        <b/>
        <sz val="13"/>
        <rFont val="Times New Roman"/>
      </rPr>
      <t>ІНФОРМАЦІЯ</t>
    </r>
  </si>
  <si>
    <r>
      <rPr>
        <b/>
        <sz val="13"/>
        <rFont val="Times New Roman"/>
      </rPr>
      <t>про надходження і використання благодійних пожертв від фізичних та юридичних осіб</t>
    </r>
  </si>
  <si>
    <r>
      <rPr>
        <sz val="9"/>
        <rFont val="Times New Roman"/>
      </rPr>
      <t>найменування закладу охорони здоров'я</t>
    </r>
  </si>
  <si>
    <r>
      <rPr>
        <b/>
        <sz val="8"/>
        <rFont val="Times New Roman"/>
      </rPr>
      <t>Період</t>
    </r>
  </si>
  <si>
    <r>
      <rPr>
        <b/>
        <sz val="8"/>
        <rFont val="Times New Roman"/>
      </rPr>
      <t>Найменування юридичної особи (або позначення фізичної особи)</t>
    </r>
  </si>
  <si>
    <r>
      <rPr>
        <b/>
        <sz val="8"/>
        <rFont val="Times New Roman"/>
      </rPr>
      <t>Благодійні пожертви, що були отримані закладом охорони здоров'я від фізичних та юридичних осіб</t>
    </r>
  </si>
  <si>
    <r>
      <rPr>
        <b/>
        <sz val="8"/>
        <rFont val="Times New Roman"/>
      </rPr>
      <t>Всього отримано благодійних пожертв, тис. грн.</t>
    </r>
  </si>
  <si>
    <r>
      <rPr>
        <b/>
        <sz val="8"/>
        <rFont val="Times New Roman"/>
      </rPr>
      <t>Використання закладом охорони здоров'я благодійних пожертв, отриманих у грошовій та натуральній (товари і послуги) формі</t>
    </r>
  </si>
  <si>
    <r>
      <rPr>
        <b/>
        <sz val="8"/>
        <rFont val="Times New Roman"/>
      </rPr>
      <t>Залишок невикористаних грошових коштів, товарів та послуг на кінець звітного періоду, тис. грн.</t>
    </r>
  </si>
  <si>
    <r>
      <rPr>
        <b/>
        <sz val="8"/>
        <rFont val="Times New Roman"/>
      </rPr>
      <t>В грошовій формі, тис. грн.</t>
    </r>
  </si>
  <si>
    <r>
      <rPr>
        <b/>
        <sz val="8"/>
        <rFont val="Times New Roman"/>
      </rPr>
      <t>В натуральній формі (товари і послуги), тис. грн.</t>
    </r>
  </si>
  <si>
    <r>
      <rPr>
        <b/>
        <sz val="8"/>
        <rFont val="Times New Roman"/>
      </rPr>
      <t>Перелік товарів і послуг в натуральній формі</t>
    </r>
  </si>
  <si>
    <r>
      <rPr>
        <b/>
        <sz val="8"/>
        <rFont val="Times New Roman"/>
      </rPr>
      <t>Напрямки використання у грошовій формі (стаття витрат)</t>
    </r>
  </si>
  <si>
    <r>
      <rPr>
        <b/>
        <sz val="8"/>
        <rFont val="Times New Roman"/>
      </rPr>
      <t>Сума, тис. грн.</t>
    </r>
  </si>
  <si>
    <r>
      <rPr>
        <b/>
        <sz val="8"/>
        <rFont val="Times New Roman"/>
      </rPr>
      <t>Перелік використаних товарів та послуг у натуральній формі</t>
    </r>
  </si>
  <si>
    <r>
      <rPr>
        <b/>
        <sz val="8"/>
        <rFont val="Times New Roman"/>
      </rPr>
      <t>І квартал</t>
    </r>
  </si>
  <si>
    <r>
      <rPr>
        <b/>
        <sz val="8"/>
        <rFont val="Times New Roman"/>
      </rPr>
      <t>0,0</t>
    </r>
  </si>
  <si>
    <r>
      <rPr>
        <b/>
        <sz val="8"/>
        <rFont val="Times New Roman"/>
      </rPr>
      <t>ІІ квартал</t>
    </r>
  </si>
  <si>
    <r>
      <rPr>
        <b/>
        <sz val="8"/>
        <rFont val="Times New Roman"/>
      </rPr>
      <t>ІІІ квартал</t>
    </r>
  </si>
  <si>
    <r>
      <rPr>
        <b/>
        <sz val="8"/>
        <rFont val="Times New Roman"/>
      </rPr>
      <t>XV квартал</t>
    </r>
  </si>
  <si>
    <r>
      <rPr>
        <b/>
        <sz val="8"/>
        <rFont val="Times New Roman"/>
      </rPr>
      <t>Всього за рік</t>
    </r>
  </si>
  <si>
    <t>БФ "Діти майбутнього</t>
  </si>
  <si>
    <t xml:space="preserve">Батьки хворих дітей </t>
  </si>
  <si>
    <t>пральний порошок, сода кальц., мило господарче, мило господарське рідке, мило туалетне, електролампочки, мило рідке, засоби чистящі, засоби миючі, рушник паперовий.</t>
  </si>
  <si>
    <t>БФ Підтримки дитячих онкологічних установ</t>
  </si>
  <si>
    <t>медикаменти</t>
  </si>
  <si>
    <t>МБФ "Янгол життя"</t>
  </si>
  <si>
    <t>"Райфайзен банк Аваль"</t>
  </si>
  <si>
    <t>КЕКВ 2210:</t>
  </si>
  <si>
    <t>АТ "УКРЕКСІМБАНК"</t>
  </si>
  <si>
    <t>меблі</t>
  </si>
  <si>
    <t>БО БФ "Християнська медична асоціація"</t>
  </si>
  <si>
    <t>миючі засоби, гігієнічні набори, ковдра, набір для новонароджених, рушник махровий</t>
  </si>
  <si>
    <r>
      <t>0,0</t>
    </r>
    <r>
      <rPr>
        <b/>
        <sz val="10"/>
        <rFont val="Arial"/>
      </rPr>
      <t/>
    </r>
  </si>
  <si>
    <t>Медичні бланки, обігрівачі,жалюзі, господврські матеріали, медикаменти</t>
  </si>
  <si>
    <t>ДП "Укрвакцина МОЗ України"</t>
  </si>
  <si>
    <t>Імуноглобулін людський протиправцевий, антитоксин правцевий, антирабічний імуноглобулін.</t>
  </si>
  <si>
    <t>Апарат для зберігання та перемішування компонентів крові</t>
  </si>
  <si>
    <t>Всього І квартал</t>
  </si>
  <si>
    <t>Всього ІІ квартал</t>
  </si>
  <si>
    <r>
      <rPr>
        <sz val="10"/>
        <rFont val="Arial"/>
      </rPr>
      <t>х</t>
    </r>
  </si>
  <si>
    <r>
      <rPr>
        <sz val="11"/>
        <color indexed="60"/>
        <rFont val="Calibri"/>
        <family val="2"/>
        <charset val="204"/>
      </rPr>
      <t>х</t>
    </r>
  </si>
  <si>
    <t>КНП "Обласна клінічна дитяча лікарня  Кіровоградської обласної ради"</t>
  </si>
  <si>
    <t>ТОВ Фарма СТАРТ</t>
  </si>
  <si>
    <t xml:space="preserve">ПП Інфузія </t>
  </si>
  <si>
    <t>ТОВ Трифарм</t>
  </si>
  <si>
    <t>покриття операційне</t>
  </si>
  <si>
    <t>МБФ "Сприяння розвитку медицини"</t>
  </si>
  <si>
    <t xml:space="preserve">Журнали, бланки, папір А4, миючі засоби, наркотичні засоби, медикаменти, господарські товари, </t>
  </si>
  <si>
    <t>медикаменти, стерилізатор</t>
  </si>
  <si>
    <t>ТОВ "Медвей"</t>
  </si>
  <si>
    <t>багатофункціональна система череп. фіксації</t>
  </si>
  <si>
    <t>ВБФ "Допомагати просто"</t>
  </si>
  <si>
    <t>пульсоксиметр,насос шприцевий інфузійний</t>
  </si>
  <si>
    <t xml:space="preserve">КЕКВ 2240:    </t>
  </si>
  <si>
    <t xml:space="preserve"> КЕКВ 2282:</t>
  </si>
  <si>
    <t>оплата банківських послуг</t>
  </si>
  <si>
    <t>навчання рентген лаборанта</t>
  </si>
  <si>
    <t>Бензин, вивізка, канц. товари, будівельні та господарські матеріали.</t>
  </si>
  <si>
    <t>за 6 місяців 2019 року</t>
  </si>
  <si>
    <t>Медичні бланки, обігрівачі,жалюзі, господарські матеріали, медикаменти</t>
  </si>
  <si>
    <t>Приватний підприємиць</t>
  </si>
  <si>
    <t>кондиціонер</t>
  </si>
  <si>
    <t>ФО Черніченко Д.М.</t>
  </si>
  <si>
    <t>Мікрохвильова піч</t>
  </si>
  <si>
    <t>БО ВУФ "Допомагати просто"</t>
  </si>
  <si>
    <t>за 3 місяці 2020 року</t>
  </si>
  <si>
    <t>ТОВ "Медичний центр МТК"</t>
  </si>
  <si>
    <t>БО МБФ "Центр соціальних проектів майбутнього"</t>
  </si>
  <si>
    <t>ТОВ "Юрія Фарм"</t>
  </si>
  <si>
    <t>КНП "Кіровоградська обласна лікарня"</t>
  </si>
  <si>
    <t>ТОВ "Вента ЛТД"</t>
  </si>
  <si>
    <t>Журнали, бланки, папір А4, миючі засоби, наркотичні засоби, медикаменти, господарські товари, меблі</t>
  </si>
  <si>
    <t>Обласна організація інвалідів</t>
  </si>
  <si>
    <t>стерилізатор</t>
  </si>
  <si>
    <t>ПрАТ " Кіровоградобленерго"</t>
  </si>
  <si>
    <t>персональний комп"ютер</t>
  </si>
  <si>
    <t>БО ВБФ "АТБ"</t>
  </si>
  <si>
    <t>риношейвер в комплекті</t>
  </si>
  <si>
    <t>ТОВ "Технокон Інженірінг"</t>
  </si>
  <si>
    <t>світильник хірургічний SimLed500</t>
  </si>
  <si>
    <t xml:space="preserve"> господарські матеріали.</t>
  </si>
  <si>
    <t>придбання та обслуговування бухгалтерської програми</t>
  </si>
</sst>
</file>

<file path=xl/styles.xml><?xml version="1.0" encoding="utf-8"?>
<styleSheet xmlns="http://schemas.openxmlformats.org/spreadsheetml/2006/main">
  <numFmts count="1">
    <numFmt numFmtId="188" formatCode="0.0"/>
  </numFmts>
  <fonts count="14">
    <font>
      <sz val="10"/>
      <name val="Arial"/>
    </font>
    <font>
      <sz val="10"/>
      <name val="Arial"/>
    </font>
    <font>
      <sz val="11"/>
      <color indexed="60"/>
      <name val="Calibri"/>
      <family val="2"/>
      <charset val="204"/>
    </font>
    <font>
      <sz val="13"/>
      <name val="Times New Roman"/>
    </font>
    <font>
      <u/>
      <sz val="13"/>
      <name val="Times New Roman"/>
    </font>
    <font>
      <b/>
      <sz val="13"/>
      <name val="Times New Roman"/>
    </font>
    <font>
      <sz val="9"/>
      <name val="Times New Roman"/>
    </font>
    <font>
      <b/>
      <sz val="8"/>
      <name val="Times New Roman"/>
    </font>
    <font>
      <u/>
      <sz val="14"/>
      <name val="Arial"/>
      <family val="2"/>
      <charset val="204"/>
    </font>
    <font>
      <sz val="8"/>
      <name val="Arial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Border="1" applyAlignment="1">
      <alignment vertical="top"/>
    </xf>
    <xf numFmtId="0" fontId="10" fillId="0" borderId="1" xfId="0" applyFont="1" applyBorder="1" applyAlignment="1">
      <alignment horizontal="center" vertical="center" wrapText="1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88" fontId="0" fillId="0" borderId="1" xfId="0" applyNumberFormat="1" applyBorder="1" applyAlignment="1">
      <alignment horizontal="center" vertical="center" wrapText="1"/>
    </xf>
    <xf numFmtId="0" fontId="0" fillId="0" borderId="2" xfId="0" applyBorder="1"/>
    <xf numFmtId="188" fontId="0" fillId="0" borderId="1" xfId="0" applyNumberFormat="1" applyBorder="1" applyAlignment="1">
      <alignment horizontal="center" vertical="center"/>
    </xf>
    <xf numFmtId="188" fontId="11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88" fontId="11" fillId="0" borderId="1" xfId="0" applyNumberFormat="1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1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top"/>
    </xf>
    <xf numFmtId="0" fontId="12" fillId="0" borderId="1" xfId="0" applyFont="1" applyBorder="1" applyAlignment="1">
      <alignment horizontal="center" vertical="top"/>
    </xf>
    <xf numFmtId="188" fontId="12" fillId="0" borderId="1" xfId="0" applyNumberFormat="1" applyFont="1" applyBorder="1" applyAlignment="1">
      <alignment horizontal="center" vertical="top"/>
    </xf>
    <xf numFmtId="0" fontId="5" fillId="0" borderId="0" xfId="0" applyFont="1" applyBorder="1" applyAlignment="1">
      <alignment vertical="top"/>
    </xf>
    <xf numFmtId="0" fontId="10" fillId="0" borderId="1" xfId="0" applyFont="1" applyBorder="1" applyAlignment="1">
      <alignment vertical="center" wrapText="1"/>
    </xf>
    <xf numFmtId="0" fontId="13" fillId="2" borderId="1" xfId="0" applyFont="1" applyFill="1" applyBorder="1" applyAlignment="1">
      <alignment wrapText="1"/>
    </xf>
    <xf numFmtId="0" fontId="10" fillId="0" borderId="1" xfId="0" applyFont="1" applyBorder="1" applyAlignment="1">
      <alignment horizontal="center" vertical="top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88" fontId="0" fillId="0" borderId="3" xfId="0" applyNumberFormat="1" applyBorder="1" applyAlignment="1">
      <alignment horizontal="center" vertical="center"/>
    </xf>
    <xf numFmtId="188" fontId="0" fillId="0" borderId="2" xfId="0" applyNumberFormat="1" applyBorder="1" applyAlignment="1">
      <alignment horizontal="center" vertical="center"/>
    </xf>
    <xf numFmtId="188" fontId="1" fillId="0" borderId="3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1" fillId="0" borderId="3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0" fontId="0" fillId="0" borderId="4" xfId="0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0" fillId="0" borderId="4" xfId="0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47"/>
  <sheetViews>
    <sheetView tabSelected="1" topLeftCell="A7" workbookViewId="0">
      <selection activeCell="K16" sqref="K16"/>
    </sheetView>
  </sheetViews>
  <sheetFormatPr defaultRowHeight="12.75"/>
  <cols>
    <col min="1" max="1" width="6.85546875" customWidth="1"/>
    <col min="2" max="2" width="19.7109375" customWidth="1"/>
    <col min="3" max="3" width="9.5703125" customWidth="1"/>
    <col min="4" max="4" width="9.7109375" customWidth="1"/>
    <col min="5" max="5" width="23.85546875" customWidth="1"/>
    <col min="6" max="6" width="10.85546875" customWidth="1"/>
    <col min="7" max="7" width="14.28515625" customWidth="1"/>
    <col min="8" max="8" width="8.28515625" customWidth="1"/>
    <col min="9" max="9" width="17.5703125" customWidth="1"/>
    <col min="10" max="10" width="8.85546875" customWidth="1"/>
    <col min="11" max="11" width="12.140625" customWidth="1"/>
  </cols>
  <sheetData>
    <row r="1" spans="1:13" ht="16.5">
      <c r="A1" s="1" t="s">
        <v>0</v>
      </c>
    </row>
    <row r="2" spans="1:13" ht="16.5">
      <c r="A2" s="1" t="s">
        <v>1</v>
      </c>
    </row>
    <row r="3" spans="1:13" ht="16.5">
      <c r="A3" s="1" t="s">
        <v>2</v>
      </c>
    </row>
    <row r="5" spans="1:13" ht="16.5">
      <c r="F5" s="1" t="s">
        <v>3</v>
      </c>
    </row>
    <row r="6" spans="1:13" ht="16.5">
      <c r="D6" s="1" t="s">
        <v>4</v>
      </c>
    </row>
    <row r="7" spans="1:13" ht="16.5">
      <c r="F7" s="22" t="s">
        <v>69</v>
      </c>
    </row>
    <row r="8" spans="1:13" ht="18">
      <c r="C8" s="38" t="s">
        <v>45</v>
      </c>
      <c r="D8" s="38"/>
      <c r="E8" s="38"/>
      <c r="F8" s="38"/>
      <c r="G8" s="38"/>
      <c r="H8" s="38"/>
      <c r="I8" s="38"/>
      <c r="J8" s="38"/>
    </row>
    <row r="9" spans="1:13">
      <c r="F9" s="1" t="s">
        <v>5</v>
      </c>
    </row>
    <row r="10" spans="1:13" ht="5.25" customHeight="1"/>
    <row r="11" spans="1:13" s="3" customFormat="1">
      <c r="A11" s="35" t="s">
        <v>6</v>
      </c>
      <c r="B11" s="36" t="s">
        <v>7</v>
      </c>
      <c r="C11" s="36" t="s">
        <v>8</v>
      </c>
      <c r="D11" s="36"/>
      <c r="E11" s="36"/>
      <c r="F11" s="36" t="s">
        <v>9</v>
      </c>
      <c r="G11" s="36" t="s">
        <v>10</v>
      </c>
      <c r="H11" s="36"/>
      <c r="I11" s="36"/>
      <c r="J11" s="36"/>
      <c r="K11" s="36" t="s">
        <v>11</v>
      </c>
    </row>
    <row r="12" spans="1:13" s="3" customFormat="1" ht="63">
      <c r="A12" s="35"/>
      <c r="B12" s="36"/>
      <c r="C12" s="6" t="s">
        <v>12</v>
      </c>
      <c r="D12" s="6" t="s">
        <v>13</v>
      </c>
      <c r="E12" s="6" t="s">
        <v>14</v>
      </c>
      <c r="F12" s="36"/>
      <c r="G12" s="6" t="s">
        <v>15</v>
      </c>
      <c r="H12" s="6" t="s">
        <v>16</v>
      </c>
      <c r="I12" s="6" t="s">
        <v>17</v>
      </c>
      <c r="J12" s="6" t="s">
        <v>16</v>
      </c>
      <c r="K12" s="36"/>
    </row>
    <row r="13" spans="1:13" s="3" customFormat="1" ht="25.5">
      <c r="A13" s="26" t="s">
        <v>18</v>
      </c>
      <c r="B13" s="7" t="s">
        <v>30</v>
      </c>
      <c r="C13" s="11"/>
      <c r="D13" s="5"/>
      <c r="E13" s="5"/>
      <c r="F13" s="11">
        <f t="shared" ref="F13:F27" si="0">C13+D13</f>
        <v>0</v>
      </c>
      <c r="G13" s="7" t="s">
        <v>31</v>
      </c>
      <c r="H13" s="9">
        <v>2.4</v>
      </c>
      <c r="I13" s="7" t="s">
        <v>84</v>
      </c>
      <c r="J13" s="9">
        <f>H13</f>
        <v>2.4</v>
      </c>
      <c r="K13" s="26">
        <v>16</v>
      </c>
    </row>
    <row r="14" spans="1:13" s="3" customFormat="1" ht="51">
      <c r="A14" s="39"/>
      <c r="B14" s="26" t="s">
        <v>32</v>
      </c>
      <c r="C14" s="28"/>
      <c r="D14" s="32"/>
      <c r="E14" s="32"/>
      <c r="F14" s="28">
        <f t="shared" si="0"/>
        <v>0</v>
      </c>
      <c r="G14" s="7" t="s">
        <v>57</v>
      </c>
      <c r="H14" s="9">
        <v>17.399999999999999</v>
      </c>
      <c r="I14" s="7" t="s">
        <v>85</v>
      </c>
      <c r="J14" s="9">
        <f>H14</f>
        <v>17.399999999999999</v>
      </c>
      <c r="K14" s="37"/>
    </row>
    <row r="15" spans="1:13" s="3" customFormat="1" ht="42" customHeight="1">
      <c r="A15" s="39"/>
      <c r="B15" s="27"/>
      <c r="C15" s="29"/>
      <c r="D15" s="33"/>
      <c r="E15" s="33"/>
      <c r="F15" s="29"/>
      <c r="G15" s="7"/>
      <c r="H15" s="9"/>
      <c r="I15" s="7"/>
      <c r="J15" s="9">
        <f>H15</f>
        <v>0</v>
      </c>
      <c r="K15" s="27"/>
      <c r="M15" s="24"/>
    </row>
    <row r="16" spans="1:13" s="3" customFormat="1" ht="88.9" customHeight="1">
      <c r="A16" s="39"/>
      <c r="B16" s="7" t="s">
        <v>24</v>
      </c>
      <c r="C16" s="7"/>
      <c r="D16" s="7">
        <f>32.2+32.2+9.5</f>
        <v>73.900000000000006</v>
      </c>
      <c r="E16" s="2" t="s">
        <v>75</v>
      </c>
      <c r="F16" s="7">
        <f t="shared" si="0"/>
        <v>73.900000000000006</v>
      </c>
      <c r="G16" s="6"/>
      <c r="H16" s="6"/>
      <c r="I16" s="6"/>
      <c r="J16" s="6"/>
      <c r="K16" s="6"/>
    </row>
    <row r="17" spans="1:11" s="3" customFormat="1" ht="110.25" customHeight="1">
      <c r="A17" s="39"/>
      <c r="B17" s="7" t="s">
        <v>25</v>
      </c>
      <c r="C17" s="7"/>
      <c r="D17" s="7">
        <v>22</v>
      </c>
      <c r="E17" s="7" t="s">
        <v>26</v>
      </c>
      <c r="F17" s="7">
        <f t="shared" si="0"/>
        <v>22</v>
      </c>
      <c r="G17" s="6"/>
      <c r="H17" s="6"/>
      <c r="I17" s="6"/>
      <c r="J17" s="6"/>
      <c r="K17" s="6"/>
    </row>
    <row r="18" spans="1:11" s="3" customFormat="1" ht="42" customHeight="1">
      <c r="A18" s="39"/>
      <c r="B18" s="7" t="s">
        <v>70</v>
      </c>
      <c r="C18" s="7"/>
      <c r="D18" s="9">
        <v>4.5</v>
      </c>
      <c r="E18" s="7" t="s">
        <v>28</v>
      </c>
      <c r="F18" s="9">
        <f t="shared" si="0"/>
        <v>4.5</v>
      </c>
      <c r="G18" s="6"/>
      <c r="H18" s="6"/>
      <c r="I18" s="6"/>
      <c r="J18" s="6"/>
      <c r="K18" s="6"/>
    </row>
    <row r="19" spans="1:11" s="3" customFormat="1">
      <c r="A19" s="39"/>
      <c r="B19" s="7" t="s">
        <v>29</v>
      </c>
      <c r="C19" s="7"/>
      <c r="D19" s="9">
        <v>32</v>
      </c>
      <c r="E19" s="7" t="s">
        <v>28</v>
      </c>
      <c r="F19" s="9">
        <f t="shared" si="0"/>
        <v>32</v>
      </c>
      <c r="G19" s="6"/>
      <c r="H19" s="6"/>
      <c r="I19" s="6"/>
      <c r="J19" s="6"/>
      <c r="K19" s="6"/>
    </row>
    <row r="20" spans="1:11" s="3" customFormat="1" ht="38.25">
      <c r="A20" s="39"/>
      <c r="B20" s="7" t="s">
        <v>71</v>
      </c>
      <c r="C20" s="7"/>
      <c r="D20" s="7">
        <v>5.6</v>
      </c>
      <c r="E20" s="8" t="s">
        <v>28</v>
      </c>
      <c r="F20" s="7">
        <f t="shared" si="0"/>
        <v>5.6</v>
      </c>
      <c r="G20" s="6"/>
      <c r="H20" s="6"/>
      <c r="I20" s="6"/>
      <c r="J20" s="6"/>
      <c r="K20" s="6"/>
    </row>
    <row r="21" spans="1:11" s="3" customFormat="1">
      <c r="A21" s="39"/>
      <c r="B21" s="7" t="s">
        <v>72</v>
      </c>
      <c r="C21" s="7"/>
      <c r="D21" s="7">
        <v>8.6999999999999993</v>
      </c>
      <c r="E21" s="7" t="s">
        <v>28</v>
      </c>
      <c r="F21" s="7">
        <f t="shared" si="0"/>
        <v>8.6999999999999993</v>
      </c>
      <c r="G21" s="6"/>
      <c r="H21" s="6"/>
      <c r="I21" s="6"/>
      <c r="J21" s="6"/>
      <c r="K21" s="6"/>
    </row>
    <row r="22" spans="1:11" s="3" customFormat="1" ht="25.5">
      <c r="A22" s="39"/>
      <c r="B22" s="7" t="s">
        <v>73</v>
      </c>
      <c r="C22" s="7"/>
      <c r="D22" s="9">
        <v>149.69999999999999</v>
      </c>
      <c r="E22" s="7" t="s">
        <v>28</v>
      </c>
      <c r="F22" s="9">
        <f t="shared" si="0"/>
        <v>149.69999999999999</v>
      </c>
      <c r="G22" s="6"/>
      <c r="H22" s="6"/>
      <c r="I22" s="6"/>
      <c r="J22" s="6"/>
      <c r="K22" s="6"/>
    </row>
    <row r="23" spans="1:11" s="3" customFormat="1">
      <c r="A23" s="39"/>
      <c r="B23" s="2" t="s">
        <v>74</v>
      </c>
      <c r="C23" s="7"/>
      <c r="D23" s="7">
        <v>192.6</v>
      </c>
      <c r="E23" s="7" t="s">
        <v>28</v>
      </c>
      <c r="F23" s="7">
        <f t="shared" si="0"/>
        <v>192.6</v>
      </c>
      <c r="G23" s="6"/>
      <c r="H23" s="6"/>
      <c r="I23" s="6"/>
      <c r="J23" s="6"/>
      <c r="K23" s="6"/>
    </row>
    <row r="24" spans="1:11" s="3" customFormat="1" ht="25.5">
      <c r="A24" s="39"/>
      <c r="B24" s="2" t="s">
        <v>76</v>
      </c>
      <c r="C24" s="7"/>
      <c r="D24" s="7">
        <v>12.4</v>
      </c>
      <c r="E24" s="7" t="s">
        <v>77</v>
      </c>
      <c r="F24" s="7">
        <f t="shared" si="0"/>
        <v>12.4</v>
      </c>
      <c r="G24" s="6"/>
      <c r="H24" s="6"/>
      <c r="I24" s="6"/>
      <c r="J24" s="6"/>
      <c r="K24" s="6"/>
    </row>
    <row r="25" spans="1:11" s="3" customFormat="1">
      <c r="A25" s="39"/>
      <c r="B25" s="2" t="s">
        <v>80</v>
      </c>
      <c r="C25" s="7"/>
      <c r="D25" s="7">
        <v>67.5</v>
      </c>
      <c r="E25" s="7" t="s">
        <v>81</v>
      </c>
      <c r="F25" s="7">
        <f t="shared" si="0"/>
        <v>67.5</v>
      </c>
      <c r="G25" s="6"/>
      <c r="H25" s="6"/>
      <c r="I25" s="6"/>
      <c r="J25" s="6"/>
      <c r="K25" s="6"/>
    </row>
    <row r="26" spans="1:11" s="3" customFormat="1" ht="25.5">
      <c r="A26" s="39"/>
      <c r="B26" s="2" t="s">
        <v>82</v>
      </c>
      <c r="C26" s="7"/>
      <c r="D26" s="7">
        <v>306</v>
      </c>
      <c r="E26" s="7" t="s">
        <v>83</v>
      </c>
      <c r="F26" s="7">
        <f t="shared" si="0"/>
        <v>306</v>
      </c>
      <c r="G26" s="6"/>
      <c r="H26" s="6"/>
      <c r="I26" s="6"/>
      <c r="J26" s="6"/>
      <c r="K26" s="6"/>
    </row>
    <row r="27" spans="1:11" s="3" customFormat="1" ht="38.25">
      <c r="A27" s="39"/>
      <c r="B27" s="23" t="s">
        <v>78</v>
      </c>
      <c r="C27" s="7"/>
      <c r="D27" s="9">
        <v>17</v>
      </c>
      <c r="E27" s="2" t="s">
        <v>79</v>
      </c>
      <c r="F27" s="9">
        <f t="shared" si="0"/>
        <v>17</v>
      </c>
      <c r="G27" s="6"/>
      <c r="H27" s="6"/>
      <c r="I27" s="6"/>
      <c r="J27" s="6"/>
      <c r="K27" s="6"/>
    </row>
    <row r="28" spans="1:11" s="3" customFormat="1" ht="16.5" customHeight="1">
      <c r="A28" s="10"/>
      <c r="B28" s="13" t="s">
        <v>41</v>
      </c>
      <c r="C28" s="18">
        <f>SUM(C13:C27)</f>
        <v>0</v>
      </c>
      <c r="D28" s="18">
        <f>SUM(D13:D27)</f>
        <v>891.9</v>
      </c>
      <c r="E28" s="7"/>
      <c r="F28" s="12">
        <f>SUM(F13:F27)</f>
        <v>891.9</v>
      </c>
      <c r="G28" s="6"/>
      <c r="H28" s="12">
        <f>SUM(H13:H27)</f>
        <v>19.799999999999997</v>
      </c>
      <c r="I28" s="6"/>
      <c r="J28" s="12">
        <f>SUM(J13:J27)</f>
        <v>19.799999999999997</v>
      </c>
      <c r="K28" s="17">
        <f>SUM(K13:K27)</f>
        <v>16</v>
      </c>
    </row>
    <row r="29" spans="1:11" s="3" customFormat="1" ht="25.5" hidden="1">
      <c r="A29" s="26" t="s">
        <v>20</v>
      </c>
      <c r="B29" s="7" t="s">
        <v>30</v>
      </c>
      <c r="C29" s="11"/>
      <c r="D29" s="5"/>
      <c r="E29" s="5"/>
      <c r="F29" s="11">
        <f t="shared" ref="F29:F36" si="1">C29+D29</f>
        <v>0</v>
      </c>
      <c r="G29" s="34" t="s">
        <v>31</v>
      </c>
      <c r="H29" s="30"/>
      <c r="I29" s="34" t="s">
        <v>33</v>
      </c>
      <c r="J29" s="30">
        <f>H29</f>
        <v>0</v>
      </c>
      <c r="K29" s="34"/>
    </row>
    <row r="30" spans="1:11" s="3" customFormat="1" ht="25.5" hidden="1">
      <c r="A30" s="37"/>
      <c r="B30" s="7" t="s">
        <v>32</v>
      </c>
      <c r="C30" s="11"/>
      <c r="D30" s="5"/>
      <c r="E30" s="5"/>
      <c r="F30" s="11">
        <f t="shared" si="1"/>
        <v>0</v>
      </c>
      <c r="G30" s="31"/>
      <c r="H30" s="31"/>
      <c r="I30" s="31"/>
      <c r="J30" s="31"/>
      <c r="K30" s="31"/>
    </row>
    <row r="31" spans="1:11" s="3" customFormat="1" ht="51.75" hidden="1" customHeight="1">
      <c r="A31" s="37"/>
      <c r="B31" s="7" t="s">
        <v>24</v>
      </c>
      <c r="C31" s="14"/>
      <c r="D31" s="14"/>
      <c r="E31" s="6" t="s">
        <v>37</v>
      </c>
      <c r="F31" s="11">
        <f t="shared" si="1"/>
        <v>0</v>
      </c>
      <c r="G31" s="5"/>
      <c r="H31" s="5"/>
      <c r="I31" s="5"/>
      <c r="J31" s="5"/>
      <c r="K31" s="5"/>
    </row>
    <row r="32" spans="1:11" s="3" customFormat="1" ht="117" hidden="1" customHeight="1">
      <c r="A32" s="37"/>
      <c r="B32" s="7" t="s">
        <v>25</v>
      </c>
      <c r="C32" s="14"/>
      <c r="D32" s="14"/>
      <c r="E32" s="7" t="s">
        <v>26</v>
      </c>
      <c r="F32" s="11">
        <f t="shared" si="1"/>
        <v>0</v>
      </c>
      <c r="G32" s="5"/>
      <c r="H32" s="5"/>
      <c r="I32" s="5"/>
      <c r="J32" s="5"/>
      <c r="K32" s="5"/>
    </row>
    <row r="33" spans="1:11" s="3" customFormat="1" ht="76.5" hidden="1" customHeight="1">
      <c r="A33" s="37"/>
      <c r="B33" s="7" t="s">
        <v>34</v>
      </c>
      <c r="C33" s="14"/>
      <c r="D33" s="14"/>
      <c r="E33" s="6" t="s">
        <v>35</v>
      </c>
      <c r="F33" s="11">
        <f t="shared" si="1"/>
        <v>0</v>
      </c>
      <c r="G33" s="5"/>
      <c r="H33" s="5"/>
      <c r="I33" s="5"/>
      <c r="J33" s="5"/>
      <c r="K33" s="5"/>
    </row>
    <row r="34" spans="1:11" s="3" customFormat="1" ht="38.25" hidden="1">
      <c r="A34" s="37"/>
      <c r="B34" s="7" t="s">
        <v>27</v>
      </c>
      <c r="C34" s="14"/>
      <c r="D34" s="11"/>
      <c r="E34" s="5" t="s">
        <v>28</v>
      </c>
      <c r="F34" s="11">
        <f t="shared" si="1"/>
        <v>0</v>
      </c>
      <c r="G34" s="5"/>
      <c r="H34" s="5"/>
      <c r="I34" s="5"/>
      <c r="J34" s="5"/>
      <c r="K34" s="5"/>
    </row>
    <row r="35" spans="1:11" s="3" customFormat="1" ht="63.75" hidden="1">
      <c r="A35" s="37"/>
      <c r="B35" s="7" t="s">
        <v>38</v>
      </c>
      <c r="C35" s="14"/>
      <c r="D35" s="14"/>
      <c r="E35" s="6" t="s">
        <v>39</v>
      </c>
      <c r="F35" s="11">
        <f t="shared" si="1"/>
        <v>0</v>
      </c>
      <c r="G35" s="5"/>
      <c r="H35" s="5"/>
      <c r="I35" s="5"/>
      <c r="J35" s="5"/>
      <c r="K35" s="5"/>
    </row>
    <row r="36" spans="1:11" s="3" customFormat="1" ht="38.25" hidden="1">
      <c r="A36" s="37"/>
      <c r="B36" s="14" t="s">
        <v>29</v>
      </c>
      <c r="C36" s="14"/>
      <c r="D36" s="14"/>
      <c r="E36" s="7" t="s">
        <v>40</v>
      </c>
      <c r="F36" s="14">
        <f t="shared" si="1"/>
        <v>0</v>
      </c>
      <c r="G36" s="5"/>
      <c r="H36" s="5"/>
      <c r="I36" s="5"/>
      <c r="J36" s="5"/>
      <c r="K36" s="5"/>
    </row>
    <row r="37" spans="1:11" s="3" customFormat="1" hidden="1">
      <c r="A37" s="37"/>
      <c r="B37" s="5"/>
      <c r="C37" s="5"/>
      <c r="D37" s="5"/>
      <c r="E37" s="5"/>
      <c r="F37" s="5"/>
      <c r="G37" s="5"/>
      <c r="H37" s="5"/>
      <c r="I37" s="5"/>
      <c r="J37" s="5"/>
      <c r="K37" s="5"/>
    </row>
    <row r="38" spans="1:11" s="3" customFormat="1" hidden="1">
      <c r="A38" s="37"/>
      <c r="B38" s="5"/>
      <c r="C38" s="5"/>
      <c r="D38" s="5"/>
      <c r="E38" s="5"/>
      <c r="F38" s="5"/>
      <c r="G38" s="5"/>
      <c r="H38" s="5"/>
      <c r="I38" s="5"/>
      <c r="J38" s="5"/>
      <c r="K38" s="5"/>
    </row>
    <row r="39" spans="1:11" s="3" customFormat="1" hidden="1">
      <c r="A39" s="37"/>
      <c r="B39" s="5"/>
      <c r="C39" s="5"/>
      <c r="D39" s="5"/>
      <c r="E39" s="5"/>
      <c r="F39" s="5"/>
      <c r="G39" s="5"/>
      <c r="H39" s="5"/>
      <c r="I39" s="5"/>
      <c r="J39" s="5"/>
      <c r="K39" s="5"/>
    </row>
    <row r="40" spans="1:11" s="3" customFormat="1" hidden="1">
      <c r="A40" s="37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s="3" customFormat="1" hidden="1">
      <c r="A41" s="27"/>
      <c r="B41" s="13" t="s">
        <v>42</v>
      </c>
      <c r="C41" s="15">
        <f>C29+C30+C31+C32+C33+C34+C35+C36+C37+C38</f>
        <v>0</v>
      </c>
      <c r="D41" s="15">
        <f>D29+D30+D31+D32+D33+D34+D35+D36+D37+D38</f>
        <v>0</v>
      </c>
      <c r="E41" s="5"/>
      <c r="F41" s="15">
        <f>F29+F30+F31+F32+F33+F34+F35+F36+F37+F38</f>
        <v>0</v>
      </c>
      <c r="G41" s="5"/>
      <c r="H41" s="15">
        <f>H29</f>
        <v>0</v>
      </c>
      <c r="I41" s="19"/>
      <c r="J41" s="15">
        <f>J29</f>
        <v>0</v>
      </c>
      <c r="K41" s="15">
        <f>K29+K30+K31+K32+K33+K34+K35+K36+K37+K38</f>
        <v>0</v>
      </c>
    </row>
    <row r="42" spans="1:11" s="3" customFormat="1" hidden="1">
      <c r="A42" s="36" t="s">
        <v>21</v>
      </c>
      <c r="B42" s="5"/>
      <c r="C42" s="5"/>
      <c r="D42" s="5"/>
      <c r="E42" s="5"/>
      <c r="F42" s="16" t="s">
        <v>36</v>
      </c>
      <c r="G42" s="5"/>
      <c r="H42" s="5"/>
      <c r="I42" s="5"/>
      <c r="J42" s="5"/>
      <c r="K42" s="5" t="s">
        <v>19</v>
      </c>
    </row>
    <row r="43" spans="1:11" s="3" customFormat="1" hidden="1">
      <c r="A43" s="36"/>
      <c r="B43" s="5"/>
      <c r="C43" s="5"/>
      <c r="D43" s="5"/>
      <c r="E43" s="5"/>
      <c r="F43" s="16"/>
      <c r="G43" s="5"/>
      <c r="H43" s="5"/>
      <c r="I43" s="5"/>
      <c r="J43" s="5"/>
      <c r="K43" s="5"/>
    </row>
    <row r="44" spans="1:11" s="3" customFormat="1" hidden="1">
      <c r="A44" s="36" t="s">
        <v>22</v>
      </c>
      <c r="B44" s="5"/>
      <c r="C44" s="5"/>
      <c r="D44" s="5"/>
      <c r="E44" s="5"/>
      <c r="F44" s="16" t="s">
        <v>36</v>
      </c>
      <c r="G44" s="5"/>
      <c r="H44" s="5"/>
      <c r="I44" s="5"/>
      <c r="J44" s="5"/>
      <c r="K44" s="5" t="s">
        <v>19</v>
      </c>
    </row>
    <row r="45" spans="1:11" s="3" customFormat="1" hidden="1">
      <c r="A45" s="36"/>
      <c r="B45" s="5"/>
      <c r="C45" s="5"/>
      <c r="D45" s="5"/>
      <c r="E45" s="5"/>
      <c r="F45" s="5"/>
      <c r="G45" s="5"/>
      <c r="H45" s="5"/>
      <c r="I45" s="5"/>
      <c r="J45" s="5"/>
      <c r="K45" s="5"/>
    </row>
    <row r="46" spans="1:11" s="3" customFormat="1" ht="21" hidden="1">
      <c r="A46" s="6" t="s">
        <v>23</v>
      </c>
      <c r="B46" s="20"/>
      <c r="C46" s="21">
        <f>C28+C41</f>
        <v>0</v>
      </c>
      <c r="D46" s="21">
        <f>D28+D41</f>
        <v>891.9</v>
      </c>
      <c r="E46" s="20" t="s">
        <v>43</v>
      </c>
      <c r="F46" s="21">
        <f>F28+F41</f>
        <v>891.9</v>
      </c>
      <c r="G46" s="20" t="s">
        <v>44</v>
      </c>
      <c r="H46" s="21">
        <f>H28+H41</f>
        <v>19.799999999999997</v>
      </c>
      <c r="I46" s="20" t="s">
        <v>44</v>
      </c>
      <c r="J46" s="21">
        <f>J28+J41</f>
        <v>19.799999999999997</v>
      </c>
      <c r="K46" s="21">
        <f>K41</f>
        <v>0</v>
      </c>
    </row>
    <row r="47" spans="1:11" s="3" customForma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</row>
  </sheetData>
  <mergeCells count="22">
    <mergeCell ref="E14:E15"/>
    <mergeCell ref="F14:F15"/>
    <mergeCell ref="K11:K12"/>
    <mergeCell ref="K13:K15"/>
    <mergeCell ref="A42:A43"/>
    <mergeCell ref="A44:A45"/>
    <mergeCell ref="C8:J8"/>
    <mergeCell ref="A13:A27"/>
    <mergeCell ref="A29:A41"/>
    <mergeCell ref="G29:G30"/>
    <mergeCell ref="H29:H30"/>
    <mergeCell ref="I29:I30"/>
    <mergeCell ref="B14:B15"/>
    <mergeCell ref="C14:C15"/>
    <mergeCell ref="J29:J30"/>
    <mergeCell ref="D14:D15"/>
    <mergeCell ref="K29:K30"/>
    <mergeCell ref="A11:A12"/>
    <mergeCell ref="B11:B12"/>
    <mergeCell ref="C11:E11"/>
    <mergeCell ref="F11:F12"/>
    <mergeCell ref="G11:J11"/>
  </mergeCells>
  <pageMargins left="0.31496062992125984" right="0.31496062992125984" top="0.55118110236220474" bottom="0.35433070866141736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45"/>
  <sheetViews>
    <sheetView workbookViewId="0">
      <selection activeCell="F46" sqref="F46"/>
    </sheetView>
  </sheetViews>
  <sheetFormatPr defaultRowHeight="12.75"/>
  <cols>
    <col min="1" max="1" width="6.85546875" customWidth="1"/>
    <col min="2" max="2" width="18" customWidth="1"/>
    <col min="3" max="3" width="9.5703125" customWidth="1"/>
    <col min="4" max="4" width="9.7109375" customWidth="1"/>
    <col min="5" max="5" width="23.85546875" customWidth="1"/>
    <col min="6" max="6" width="10.85546875" customWidth="1"/>
    <col min="7" max="7" width="14.28515625" customWidth="1"/>
    <col min="8" max="8" width="8.28515625" customWidth="1"/>
    <col min="9" max="9" width="17.5703125" customWidth="1"/>
    <col min="10" max="10" width="8.85546875" customWidth="1"/>
    <col min="11" max="11" width="12.140625" customWidth="1"/>
  </cols>
  <sheetData>
    <row r="1" spans="1:13" ht="16.5">
      <c r="A1" s="1" t="s">
        <v>0</v>
      </c>
    </row>
    <row r="2" spans="1:13" ht="16.5">
      <c r="A2" s="1" t="s">
        <v>1</v>
      </c>
    </row>
    <row r="3" spans="1:13" ht="16.5">
      <c r="A3" s="1" t="s">
        <v>2</v>
      </c>
    </row>
    <row r="5" spans="1:13" ht="16.5">
      <c r="F5" s="1" t="s">
        <v>3</v>
      </c>
    </row>
    <row r="6" spans="1:13" ht="16.5">
      <c r="D6" s="1" t="s">
        <v>4</v>
      </c>
    </row>
    <row r="7" spans="1:13" ht="16.5">
      <c r="F7" s="22" t="s">
        <v>62</v>
      </c>
    </row>
    <row r="8" spans="1:13" ht="18">
      <c r="C8" s="38" t="s">
        <v>45</v>
      </c>
      <c r="D8" s="38"/>
      <c r="E8" s="38"/>
      <c r="F8" s="38"/>
      <c r="G8" s="38"/>
      <c r="H8" s="38"/>
      <c r="I8" s="38"/>
      <c r="J8" s="38"/>
    </row>
    <row r="9" spans="1:13">
      <c r="F9" s="1" t="s">
        <v>5</v>
      </c>
    </row>
    <row r="10" spans="1:13" ht="5.25" customHeight="1"/>
    <row r="11" spans="1:13" s="3" customFormat="1">
      <c r="A11" s="35" t="s">
        <v>6</v>
      </c>
      <c r="B11" s="36" t="s">
        <v>7</v>
      </c>
      <c r="C11" s="36" t="s">
        <v>8</v>
      </c>
      <c r="D11" s="36"/>
      <c r="E11" s="36"/>
      <c r="F11" s="36" t="s">
        <v>9</v>
      </c>
      <c r="G11" s="36" t="s">
        <v>10</v>
      </c>
      <c r="H11" s="36"/>
      <c r="I11" s="36"/>
      <c r="J11" s="36"/>
      <c r="K11" s="36" t="s">
        <v>11</v>
      </c>
    </row>
    <row r="12" spans="1:13" s="3" customFormat="1" ht="63">
      <c r="A12" s="35"/>
      <c r="B12" s="36"/>
      <c r="C12" s="6" t="s">
        <v>12</v>
      </c>
      <c r="D12" s="6" t="s">
        <v>13</v>
      </c>
      <c r="E12" s="6" t="s">
        <v>14</v>
      </c>
      <c r="F12" s="36"/>
      <c r="G12" s="6" t="s">
        <v>15</v>
      </c>
      <c r="H12" s="6" t="s">
        <v>16</v>
      </c>
      <c r="I12" s="6" t="s">
        <v>17</v>
      </c>
      <c r="J12" s="6" t="s">
        <v>16</v>
      </c>
      <c r="K12" s="36"/>
    </row>
    <row r="13" spans="1:13" s="3" customFormat="1" ht="63.75">
      <c r="A13" s="26" t="s">
        <v>18</v>
      </c>
      <c r="B13" s="7" t="s">
        <v>30</v>
      </c>
      <c r="C13" s="11">
        <v>22.3</v>
      </c>
      <c r="D13" s="5"/>
      <c r="E13" s="5"/>
      <c r="F13" s="11">
        <f t="shared" ref="F13:F25" si="0">C13+D13</f>
        <v>22.3</v>
      </c>
      <c r="G13" s="7" t="s">
        <v>31</v>
      </c>
      <c r="H13" s="9">
        <v>31.3</v>
      </c>
      <c r="I13" s="7" t="s">
        <v>61</v>
      </c>
      <c r="J13" s="9">
        <f>H13</f>
        <v>31.3</v>
      </c>
      <c r="K13" s="26">
        <v>0.6</v>
      </c>
    </row>
    <row r="14" spans="1:13" s="3" customFormat="1" ht="38.25">
      <c r="A14" s="39"/>
      <c r="B14" s="26" t="s">
        <v>32</v>
      </c>
      <c r="C14" s="28">
        <v>1.6</v>
      </c>
      <c r="D14" s="32"/>
      <c r="E14" s="32"/>
      <c r="F14" s="28">
        <f t="shared" si="0"/>
        <v>1.6</v>
      </c>
      <c r="G14" s="7" t="s">
        <v>57</v>
      </c>
      <c r="H14" s="9">
        <v>1</v>
      </c>
      <c r="I14" s="7" t="s">
        <v>59</v>
      </c>
      <c r="J14" s="9">
        <f>H14</f>
        <v>1</v>
      </c>
      <c r="K14" s="37"/>
    </row>
    <row r="15" spans="1:13" s="3" customFormat="1" ht="42" customHeight="1">
      <c r="A15" s="39"/>
      <c r="B15" s="27"/>
      <c r="C15" s="29"/>
      <c r="D15" s="33"/>
      <c r="E15" s="33"/>
      <c r="F15" s="29"/>
      <c r="G15" s="7" t="s">
        <v>58</v>
      </c>
      <c r="H15" s="9">
        <v>1.8</v>
      </c>
      <c r="I15" s="7" t="s">
        <v>60</v>
      </c>
      <c r="J15" s="9">
        <f>H15</f>
        <v>1.8</v>
      </c>
      <c r="K15" s="27"/>
      <c r="M15" s="24"/>
    </row>
    <row r="16" spans="1:13" s="3" customFormat="1" ht="66.75" customHeight="1">
      <c r="A16" s="39"/>
      <c r="B16" s="7" t="s">
        <v>24</v>
      </c>
      <c r="C16" s="7"/>
      <c r="D16" s="7">
        <v>74.599999999999994</v>
      </c>
      <c r="E16" s="2" t="s">
        <v>51</v>
      </c>
      <c r="F16" s="7">
        <f t="shared" si="0"/>
        <v>74.599999999999994</v>
      </c>
      <c r="G16" s="6"/>
      <c r="H16" s="6"/>
      <c r="I16" s="6"/>
      <c r="J16" s="6"/>
      <c r="K16" s="6"/>
    </row>
    <row r="17" spans="1:11" s="3" customFormat="1" ht="110.25" customHeight="1">
      <c r="A17" s="39"/>
      <c r="B17" s="7" t="s">
        <v>25</v>
      </c>
      <c r="C17" s="7"/>
      <c r="D17" s="7">
        <f>5.5+5.8+5.2</f>
        <v>16.5</v>
      </c>
      <c r="E17" s="7" t="s">
        <v>26</v>
      </c>
      <c r="F17" s="7">
        <f t="shared" si="0"/>
        <v>16.5</v>
      </c>
      <c r="G17" s="6"/>
      <c r="H17" s="6"/>
      <c r="I17" s="6"/>
      <c r="J17" s="6"/>
      <c r="K17" s="6"/>
    </row>
    <row r="18" spans="1:11" s="3" customFormat="1" ht="42" customHeight="1">
      <c r="A18" s="39"/>
      <c r="B18" s="7" t="s">
        <v>27</v>
      </c>
      <c r="C18" s="7"/>
      <c r="D18" s="9">
        <f>17.1+19.4</f>
        <v>36.5</v>
      </c>
      <c r="E18" s="7" t="s">
        <v>28</v>
      </c>
      <c r="F18" s="9">
        <f t="shared" si="0"/>
        <v>36.5</v>
      </c>
      <c r="G18" s="6"/>
      <c r="H18" s="6"/>
      <c r="I18" s="6"/>
      <c r="J18" s="6"/>
      <c r="K18" s="6"/>
    </row>
    <row r="19" spans="1:11" s="3" customFormat="1" ht="25.5">
      <c r="A19" s="39"/>
      <c r="B19" s="7" t="s">
        <v>29</v>
      </c>
      <c r="C19" s="7"/>
      <c r="D19" s="9">
        <f>114+197.9+13.9</f>
        <v>325.79999999999995</v>
      </c>
      <c r="E19" s="7" t="s">
        <v>52</v>
      </c>
      <c r="F19" s="9">
        <f t="shared" si="0"/>
        <v>325.79999999999995</v>
      </c>
      <c r="G19" s="6"/>
      <c r="H19" s="6"/>
      <c r="I19" s="6"/>
      <c r="J19" s="6"/>
      <c r="K19" s="6"/>
    </row>
    <row r="20" spans="1:11" s="3" customFormat="1">
      <c r="A20" s="39"/>
      <c r="B20" s="7" t="s">
        <v>46</v>
      </c>
      <c r="C20" s="7"/>
      <c r="D20" s="7">
        <v>5.6</v>
      </c>
      <c r="E20" s="8" t="s">
        <v>28</v>
      </c>
      <c r="F20" s="7">
        <f t="shared" si="0"/>
        <v>5.6</v>
      </c>
      <c r="G20" s="6"/>
      <c r="H20" s="6"/>
      <c r="I20" s="6"/>
      <c r="J20" s="6"/>
      <c r="K20" s="6"/>
    </row>
    <row r="21" spans="1:11" s="3" customFormat="1">
      <c r="A21" s="39"/>
      <c r="B21" s="7" t="s">
        <v>47</v>
      </c>
      <c r="C21" s="7"/>
      <c r="D21" s="7">
        <v>7.6</v>
      </c>
      <c r="E21" s="7" t="s">
        <v>28</v>
      </c>
      <c r="F21" s="7">
        <f t="shared" si="0"/>
        <v>7.6</v>
      </c>
      <c r="G21" s="6"/>
      <c r="H21" s="6"/>
      <c r="I21" s="6"/>
      <c r="J21" s="6"/>
      <c r="K21" s="6"/>
    </row>
    <row r="22" spans="1:11" s="3" customFormat="1">
      <c r="A22" s="39"/>
      <c r="B22" s="7" t="s">
        <v>48</v>
      </c>
      <c r="C22" s="7"/>
      <c r="D22" s="9">
        <v>1</v>
      </c>
      <c r="E22" s="7" t="s">
        <v>49</v>
      </c>
      <c r="F22" s="9">
        <f t="shared" si="0"/>
        <v>1</v>
      </c>
      <c r="G22" s="6"/>
      <c r="H22" s="6"/>
      <c r="I22" s="6"/>
      <c r="J22" s="6"/>
      <c r="K22" s="6"/>
    </row>
    <row r="23" spans="1:11" s="3" customFormat="1" ht="38.25">
      <c r="A23" s="39"/>
      <c r="B23" s="2" t="s">
        <v>50</v>
      </c>
      <c r="C23" s="7"/>
      <c r="D23" s="7">
        <v>322.8</v>
      </c>
      <c r="E23" s="7" t="s">
        <v>28</v>
      </c>
      <c r="F23" s="7">
        <f t="shared" si="0"/>
        <v>322.8</v>
      </c>
      <c r="G23" s="6"/>
      <c r="H23" s="6"/>
      <c r="I23" s="6"/>
      <c r="J23" s="6"/>
      <c r="K23" s="6"/>
    </row>
    <row r="24" spans="1:11" s="3" customFormat="1" ht="25.5">
      <c r="A24" s="39"/>
      <c r="B24" s="2" t="s">
        <v>53</v>
      </c>
      <c r="C24" s="7"/>
      <c r="D24" s="7">
        <v>1194.2</v>
      </c>
      <c r="E24" s="7" t="s">
        <v>54</v>
      </c>
      <c r="F24" s="7">
        <f t="shared" si="0"/>
        <v>1194.2</v>
      </c>
      <c r="G24" s="6"/>
      <c r="H24" s="6"/>
      <c r="I24" s="6"/>
      <c r="J24" s="6"/>
      <c r="K24" s="6"/>
    </row>
    <row r="25" spans="1:11" s="3" customFormat="1" ht="25.5">
      <c r="A25" s="39"/>
      <c r="B25" s="23" t="s">
        <v>55</v>
      </c>
      <c r="C25" s="7"/>
      <c r="D25" s="9">
        <f>77.5+43.5</f>
        <v>121</v>
      </c>
      <c r="E25" s="2" t="s">
        <v>56</v>
      </c>
      <c r="F25" s="9">
        <f t="shared" si="0"/>
        <v>121</v>
      </c>
      <c r="G25" s="6"/>
      <c r="H25" s="6"/>
      <c r="I25" s="6"/>
      <c r="J25" s="6"/>
      <c r="K25" s="6"/>
    </row>
    <row r="26" spans="1:11" s="3" customFormat="1" ht="16.5" customHeight="1">
      <c r="A26" s="10"/>
      <c r="B26" s="13" t="s">
        <v>41</v>
      </c>
      <c r="C26" s="18">
        <f>SUM(C13:C25)</f>
        <v>23.900000000000002</v>
      </c>
      <c r="D26" s="18">
        <f>SUM(D13:D25)</f>
        <v>2105.6000000000004</v>
      </c>
      <c r="E26" s="7"/>
      <c r="F26" s="12">
        <f>SUM(F13:F25)</f>
        <v>2129.5</v>
      </c>
      <c r="G26" s="6"/>
      <c r="H26" s="12">
        <f>SUM(H13:H25)</f>
        <v>34.099999999999994</v>
      </c>
      <c r="I26" s="6"/>
      <c r="J26" s="12">
        <f>SUM(J13:J25)</f>
        <v>34.099999999999994</v>
      </c>
      <c r="K26" s="17">
        <f>SUM(K13:K25)</f>
        <v>0.6</v>
      </c>
    </row>
    <row r="27" spans="1:11" s="3" customFormat="1" ht="25.5">
      <c r="A27" s="26" t="s">
        <v>20</v>
      </c>
      <c r="B27" s="7" t="s">
        <v>30</v>
      </c>
      <c r="C27" s="11"/>
      <c r="D27" s="5"/>
      <c r="E27" s="5"/>
      <c r="F27" s="11">
        <f t="shared" ref="F27:F36" si="1">C27+D27</f>
        <v>0</v>
      </c>
      <c r="G27" s="34" t="s">
        <v>31</v>
      </c>
      <c r="H27" s="30"/>
      <c r="I27" s="34" t="s">
        <v>33</v>
      </c>
      <c r="J27" s="30">
        <f>H27</f>
        <v>0</v>
      </c>
      <c r="K27" s="34"/>
    </row>
    <row r="28" spans="1:11" s="3" customFormat="1" ht="25.5">
      <c r="A28" s="37"/>
      <c r="B28" s="7" t="s">
        <v>32</v>
      </c>
      <c r="C28" s="11"/>
      <c r="D28" s="5"/>
      <c r="E28" s="5"/>
      <c r="F28" s="11">
        <f t="shared" si="1"/>
        <v>0</v>
      </c>
      <c r="G28" s="31"/>
      <c r="H28" s="31"/>
      <c r="I28" s="31"/>
      <c r="J28" s="31"/>
      <c r="K28" s="31"/>
    </row>
    <row r="29" spans="1:11" s="3" customFormat="1" ht="51.75" customHeight="1">
      <c r="A29" s="37"/>
      <c r="B29" s="7" t="s">
        <v>24</v>
      </c>
      <c r="C29" s="14"/>
      <c r="D29" s="11">
        <f>11.8+7.2</f>
        <v>19</v>
      </c>
      <c r="E29" s="6" t="s">
        <v>63</v>
      </c>
      <c r="F29" s="11">
        <f t="shared" si="1"/>
        <v>19</v>
      </c>
      <c r="G29" s="5"/>
      <c r="H29" s="5"/>
      <c r="I29" s="5"/>
      <c r="J29" s="5"/>
      <c r="K29" s="5"/>
    </row>
    <row r="30" spans="1:11" s="3" customFormat="1" ht="117" customHeight="1">
      <c r="A30" s="37"/>
      <c r="B30" s="7" t="s">
        <v>25</v>
      </c>
      <c r="C30" s="14"/>
      <c r="D30" s="14">
        <f>6.4+5.9</f>
        <v>12.3</v>
      </c>
      <c r="E30" s="7" t="s">
        <v>26</v>
      </c>
      <c r="F30" s="11">
        <f t="shared" si="1"/>
        <v>12.3</v>
      </c>
      <c r="G30" s="5"/>
      <c r="H30" s="5"/>
      <c r="I30" s="5"/>
      <c r="J30" s="5"/>
      <c r="K30" s="5"/>
    </row>
    <row r="31" spans="1:11" s="3" customFormat="1" ht="76.5" customHeight="1">
      <c r="A31" s="37"/>
      <c r="B31" s="2" t="s">
        <v>68</v>
      </c>
      <c r="C31" s="14"/>
      <c r="D31" s="11">
        <v>1789</v>
      </c>
      <c r="E31" s="6" t="s">
        <v>35</v>
      </c>
      <c r="F31" s="11">
        <f t="shared" si="1"/>
        <v>1789</v>
      </c>
      <c r="G31" s="5"/>
      <c r="H31" s="5"/>
      <c r="I31" s="5"/>
      <c r="J31" s="5"/>
      <c r="K31" s="5"/>
    </row>
    <row r="32" spans="1:11" s="3" customFormat="1" ht="51">
      <c r="A32" s="37"/>
      <c r="B32" s="7" t="s">
        <v>27</v>
      </c>
      <c r="C32" s="14"/>
      <c r="D32" s="11"/>
      <c r="E32" s="5" t="s">
        <v>28</v>
      </c>
      <c r="F32" s="11">
        <f t="shared" si="1"/>
        <v>0</v>
      </c>
      <c r="G32" s="5"/>
      <c r="H32" s="5"/>
      <c r="I32" s="5"/>
      <c r="J32" s="5"/>
      <c r="K32" s="5"/>
    </row>
    <row r="33" spans="1:11" s="3" customFormat="1" ht="63.75">
      <c r="A33" s="37"/>
      <c r="B33" s="7" t="s">
        <v>38</v>
      </c>
      <c r="C33" s="14"/>
      <c r="D33" s="14"/>
      <c r="E33" s="6" t="s">
        <v>39</v>
      </c>
      <c r="F33" s="11">
        <f t="shared" si="1"/>
        <v>0</v>
      </c>
      <c r="G33" s="5"/>
      <c r="H33" s="5"/>
      <c r="I33" s="5"/>
      <c r="J33" s="5"/>
      <c r="K33" s="5"/>
    </row>
    <row r="34" spans="1:11" s="3" customFormat="1" ht="38.25">
      <c r="A34" s="37"/>
      <c r="B34" s="14" t="s">
        <v>29</v>
      </c>
      <c r="C34" s="14"/>
      <c r="D34" s="14"/>
      <c r="E34" s="7" t="s">
        <v>40</v>
      </c>
      <c r="F34" s="14">
        <f t="shared" si="1"/>
        <v>0</v>
      </c>
      <c r="G34" s="5"/>
      <c r="H34" s="5"/>
      <c r="I34" s="5"/>
      <c r="J34" s="5"/>
      <c r="K34" s="5"/>
    </row>
    <row r="35" spans="1:11" s="3" customFormat="1" ht="25.5">
      <c r="A35" s="37"/>
      <c r="B35" s="6" t="s">
        <v>64</v>
      </c>
      <c r="C35" s="5"/>
      <c r="D35" s="5">
        <v>8.5</v>
      </c>
      <c r="E35" s="25" t="s">
        <v>65</v>
      </c>
      <c r="F35" s="14">
        <f t="shared" si="1"/>
        <v>8.5</v>
      </c>
      <c r="G35" s="5"/>
      <c r="H35" s="5"/>
      <c r="I35" s="5"/>
      <c r="J35" s="5"/>
      <c r="K35" s="5"/>
    </row>
    <row r="36" spans="1:11" s="3" customFormat="1" ht="20.25" customHeight="1">
      <c r="A36" s="37"/>
      <c r="B36" s="25" t="s">
        <v>66</v>
      </c>
      <c r="C36" s="5"/>
      <c r="D36" s="5">
        <v>1.5</v>
      </c>
      <c r="E36" s="25" t="s">
        <v>67</v>
      </c>
      <c r="F36" s="14">
        <f t="shared" si="1"/>
        <v>1.5</v>
      </c>
      <c r="G36" s="5"/>
      <c r="H36" s="5"/>
      <c r="I36" s="5"/>
      <c r="J36" s="5"/>
      <c r="K36" s="5"/>
    </row>
    <row r="37" spans="1:11" s="3" customFormat="1">
      <c r="A37" s="37"/>
      <c r="B37" s="5"/>
      <c r="C37" s="5"/>
      <c r="D37" s="5"/>
      <c r="E37" s="5"/>
      <c r="F37" s="5"/>
      <c r="G37" s="5"/>
      <c r="H37" s="5"/>
      <c r="I37" s="5"/>
      <c r="J37" s="5"/>
      <c r="K37" s="5"/>
    </row>
    <row r="38" spans="1:11" s="3" customFormat="1">
      <c r="A38" s="37"/>
      <c r="B38" s="5"/>
      <c r="C38" s="5"/>
      <c r="D38" s="5"/>
      <c r="E38" s="5"/>
      <c r="F38" s="5"/>
      <c r="G38" s="5"/>
      <c r="H38" s="5"/>
      <c r="I38" s="5"/>
      <c r="J38" s="5"/>
      <c r="K38" s="5"/>
    </row>
    <row r="39" spans="1:11" s="3" customFormat="1">
      <c r="A39" s="27"/>
      <c r="B39" s="13" t="s">
        <v>42</v>
      </c>
      <c r="C39" s="15">
        <f>C27+C28+C29+C30+C31+C32+C33+C34+C35+C36</f>
        <v>0</v>
      </c>
      <c r="D39" s="15">
        <f>D27+D28+D29+D30+D31+D32+D33+D34+D35+D36</f>
        <v>1830.3</v>
      </c>
      <c r="E39" s="5"/>
      <c r="F39" s="15">
        <f>F27+F28+F29+F30+F31+F32+F33+F34+F35+F36</f>
        <v>1830.3</v>
      </c>
      <c r="G39" s="5"/>
      <c r="H39" s="15">
        <f>H27</f>
        <v>0</v>
      </c>
      <c r="I39" s="19"/>
      <c r="J39" s="15">
        <f>J27</f>
        <v>0</v>
      </c>
      <c r="K39" s="15">
        <f>K27+K28+K29+K30+K31+K32+K33+K34+K35+K36</f>
        <v>0</v>
      </c>
    </row>
    <row r="40" spans="1:11" s="3" customFormat="1" hidden="1">
      <c r="A40" s="36" t="s">
        <v>21</v>
      </c>
      <c r="B40" s="5"/>
      <c r="C40" s="5"/>
      <c r="D40" s="5"/>
      <c r="E40" s="5"/>
      <c r="F40" s="16" t="s">
        <v>36</v>
      </c>
      <c r="G40" s="5"/>
      <c r="H40" s="5"/>
      <c r="I40" s="5"/>
      <c r="J40" s="5"/>
      <c r="K40" s="5" t="s">
        <v>19</v>
      </c>
    </row>
    <row r="41" spans="1:11" s="3" customFormat="1" hidden="1">
      <c r="A41" s="36"/>
      <c r="B41" s="5"/>
      <c r="C41" s="5"/>
      <c r="D41" s="5"/>
      <c r="E41" s="5"/>
      <c r="F41" s="16"/>
      <c r="G41" s="5"/>
      <c r="H41" s="5"/>
      <c r="I41" s="5"/>
      <c r="J41" s="5"/>
      <c r="K41" s="5"/>
    </row>
    <row r="42" spans="1:11" s="3" customFormat="1" hidden="1">
      <c r="A42" s="36" t="s">
        <v>22</v>
      </c>
      <c r="B42" s="5"/>
      <c r="C42" s="5"/>
      <c r="D42" s="5"/>
      <c r="E42" s="5"/>
      <c r="F42" s="16" t="s">
        <v>36</v>
      </c>
      <c r="G42" s="5"/>
      <c r="H42" s="5"/>
      <c r="I42" s="5"/>
      <c r="J42" s="5"/>
      <c r="K42" s="5" t="s">
        <v>19</v>
      </c>
    </row>
    <row r="43" spans="1:11" s="3" customFormat="1" hidden="1">
      <c r="A43" s="36"/>
      <c r="B43" s="5"/>
      <c r="C43" s="5"/>
      <c r="D43" s="5"/>
      <c r="E43" s="5"/>
      <c r="F43" s="5"/>
      <c r="G43" s="5"/>
      <c r="H43" s="5"/>
      <c r="I43" s="5"/>
      <c r="J43" s="5"/>
      <c r="K43" s="5"/>
    </row>
    <row r="44" spans="1:11" s="3" customFormat="1" ht="21">
      <c r="A44" s="6" t="s">
        <v>23</v>
      </c>
      <c r="B44" s="20"/>
      <c r="C44" s="21">
        <f>C26+C39</f>
        <v>23.900000000000002</v>
      </c>
      <c r="D44" s="21">
        <f>D26+D39</f>
        <v>3935.9000000000005</v>
      </c>
      <c r="E44" s="20" t="s">
        <v>43</v>
      </c>
      <c r="F44" s="21">
        <f>F26+F39</f>
        <v>3959.8</v>
      </c>
      <c r="G44" s="20" t="s">
        <v>44</v>
      </c>
      <c r="H44" s="21">
        <f>H26+H39</f>
        <v>34.099999999999994</v>
      </c>
      <c r="I44" s="20" t="s">
        <v>44</v>
      </c>
      <c r="J44" s="21">
        <f>J26+J39</f>
        <v>34.099999999999994</v>
      </c>
      <c r="K44" s="21">
        <f>K39</f>
        <v>0</v>
      </c>
    </row>
    <row r="45" spans="1:11" s="3" customForma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</row>
  </sheetData>
  <mergeCells count="22">
    <mergeCell ref="G27:G28"/>
    <mergeCell ref="H27:H28"/>
    <mergeCell ref="I27:I28"/>
    <mergeCell ref="J27:J28"/>
    <mergeCell ref="K27:K28"/>
    <mergeCell ref="A40:A41"/>
    <mergeCell ref="C8:J8"/>
    <mergeCell ref="A13:A25"/>
    <mergeCell ref="K13:K15"/>
    <mergeCell ref="B14:B15"/>
    <mergeCell ref="C14:C15"/>
    <mergeCell ref="D14:D15"/>
    <mergeCell ref="E14:E15"/>
    <mergeCell ref="F14:F15"/>
    <mergeCell ref="G11:J11"/>
    <mergeCell ref="K11:K12"/>
    <mergeCell ref="F11:F12"/>
    <mergeCell ref="A11:A12"/>
    <mergeCell ref="B11:B12"/>
    <mergeCell ref="C11:E11"/>
    <mergeCell ref="A27:A39"/>
    <mergeCell ref="A42:A43"/>
  </mergeCells>
  <phoneticPr fontId="9" type="noConversion"/>
  <pageMargins left="0.3" right="0.31" top="0.31" bottom="0.32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ІІ квар.</vt:lpstr>
      <vt:lpstr>Лист1!Заголовки_для_печати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Petrachenko</dc:creator>
  <cp:lastModifiedBy>Пользователь Windows</cp:lastModifiedBy>
  <cp:lastPrinted>2019-04-17T12:17:21Z</cp:lastPrinted>
  <dcterms:created xsi:type="dcterms:W3CDTF">2018-04-05T11:01:11Z</dcterms:created>
  <dcterms:modified xsi:type="dcterms:W3CDTF">2020-05-20T12:26:35Z</dcterms:modified>
</cp:coreProperties>
</file>